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Thib\Desktop\"/>
    </mc:Choice>
  </mc:AlternateContent>
  <bookViews>
    <workbookView xWindow="6510" yWindow="0" windowWidth="22500" windowHeight="11670"/>
  </bookViews>
  <sheets>
    <sheet name="Noisette" sheetId="2" r:id="rId1"/>
    <sheet name="Chocolat" sheetId="1" r:id="rId2"/>
  </sheets>
  <definedNames>
    <definedName name="_xlnm.Print_Area" localSheetId="1">Chocolat!$B$2:$H$42</definedName>
    <definedName name="_xlnm.Print_Area" localSheetId="0">Noisette!$A$1:$J$42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2" l="1"/>
  <c r="C36" i="2" l="1"/>
  <c r="C33" i="2"/>
  <c r="C29" i="2"/>
  <c r="C23" i="2"/>
  <c r="C15" i="2"/>
  <c r="C40" i="2" s="1"/>
  <c r="C41" i="2" s="1"/>
  <c r="C37" i="2" l="1"/>
  <c r="C38" i="2" s="1"/>
  <c r="C34" i="2"/>
  <c r="C21" i="2"/>
  <c r="C24" i="2"/>
  <c r="C30" i="2"/>
  <c r="C31" i="2" s="1"/>
  <c r="C26" i="2"/>
  <c r="C27" i="2" s="1"/>
  <c r="C37" i="1"/>
  <c r="C30" i="1"/>
  <c r="C21" i="1"/>
  <c r="C16" i="1"/>
  <c r="C41" i="1" s="1"/>
  <c r="C42" i="1" s="1"/>
  <c r="C34" i="1"/>
  <c r="C24" i="1"/>
  <c r="C38" i="1" l="1"/>
  <c r="C39" i="1" s="1"/>
  <c r="C25" i="1"/>
  <c r="C35" i="1"/>
  <c r="C22" i="1"/>
  <c r="C31" i="1"/>
  <c r="C32" i="1" s="1"/>
  <c r="C27" i="1"/>
  <c r="C28" i="1" s="1"/>
</calcChain>
</file>

<file path=xl/sharedStrings.xml><?xml version="1.0" encoding="utf-8"?>
<sst xmlns="http://schemas.openxmlformats.org/spreadsheetml/2006/main" count="72" uniqueCount="39">
  <si>
    <t>Ingédient</t>
  </si>
  <si>
    <t>Quantité [gr]</t>
  </si>
  <si>
    <t>Taux MG [%]</t>
  </si>
  <si>
    <t>Saccarose</t>
  </si>
  <si>
    <t>Glucose atomisé</t>
  </si>
  <si>
    <t>Sucre inverti</t>
  </si>
  <si>
    <t>Chocolat</t>
  </si>
  <si>
    <t>sucre [%]</t>
  </si>
  <si>
    <t>ESDL [%]</t>
  </si>
  <si>
    <t>Lait en poudre ecrémé</t>
  </si>
  <si>
    <t>Lait Entier standardisé</t>
  </si>
  <si>
    <t>Lait condensé sucré</t>
  </si>
  <si>
    <t>Cacao Sec [%]</t>
  </si>
  <si>
    <t>MG Totale [gr]</t>
  </si>
  <si>
    <t>en % ( Max 10%)</t>
  </si>
  <si>
    <t>ESDL [gr]</t>
  </si>
  <si>
    <t>Taux sucrant [gr]</t>
  </si>
  <si>
    <t>Cacao Sec [gr]</t>
  </si>
  <si>
    <t>EST [gr]</t>
  </si>
  <si>
    <t>MG+ESDL [gr]</t>
  </si>
  <si>
    <t>Total [gr]:</t>
  </si>
  <si>
    <t>Poudre de cacao</t>
  </si>
  <si>
    <t>Stabilisant [%]</t>
  </si>
  <si>
    <t>en % (2% max)</t>
  </si>
  <si>
    <t>en % (31-35% sorbets)</t>
  </si>
  <si>
    <t>en % (37-42% glaces)</t>
  </si>
  <si>
    <t>en %( 2,5-4 %)</t>
  </si>
  <si>
    <t>en % (25-33% sorbets)</t>
  </si>
  <si>
    <t>en % (15-22% glaces)</t>
  </si>
  <si>
    <t>en % (16-22%)</t>
  </si>
  <si>
    <t>en % (Max 10%)</t>
  </si>
  <si>
    <t>Œuf</t>
  </si>
  <si>
    <t>Extrait Sec [%]</t>
  </si>
  <si>
    <t xml:space="preserve">Stabilisant </t>
  </si>
  <si>
    <t>Lécythine soja (23gr=1 jaune œuf)</t>
  </si>
  <si>
    <t>Crème à 35%</t>
  </si>
  <si>
    <t>Pate de noisette 50/50</t>
  </si>
  <si>
    <t>lait en poudre écrémé</t>
  </si>
  <si>
    <t>Lécythine soja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</si>
</sst>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2" fontId="0" fillId="0" borderId="0" xfId="0" applyNumberFormat="1"/>
    <xf numFmtId="0" fontId="1" fillId="0" borderId="0" xfId="0" applyFont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</cellXfs>
  <cellStyles count="1">
    <cellStyle name="Normal" xfId="0" builtinId="0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1"/>
  <sheetViews>
    <sheetView tabSelected="1" workbookViewId="0">
      <selection activeCell="B11" sqref="B11"/>
    </sheetView>
  </sheetViews>
  <sheetFormatPr baseColWidth="10" defaultRowHeight="15" x14ac:dyDescent="0.25"/>
  <cols>
    <col min="1" max="1" width="4.42578125" customWidth="1"/>
    <col min="2" max="2" width="32.85546875" customWidth="1"/>
    <col min="3" max="3" width="13.28515625" customWidth="1"/>
    <col min="5" max="5" width="15.140625" customWidth="1"/>
    <col min="7" max="7" width="14.85546875" customWidth="1"/>
  </cols>
  <sheetData>
    <row r="1" spans="2:8" s="3" customFormat="1" ht="27" customHeight="1" x14ac:dyDescent="0.25">
      <c r="B1" s="3" t="s">
        <v>0</v>
      </c>
      <c r="C1" s="3" t="s">
        <v>1</v>
      </c>
      <c r="D1" s="3" t="s">
        <v>2</v>
      </c>
      <c r="E1" s="3" t="s">
        <v>7</v>
      </c>
      <c r="F1" s="3" t="s">
        <v>8</v>
      </c>
      <c r="G1" s="3" t="s">
        <v>32</v>
      </c>
      <c r="H1" s="3" t="s">
        <v>12</v>
      </c>
    </row>
    <row r="2" spans="2:8" x14ac:dyDescent="0.25">
      <c r="B2" s="4" t="s">
        <v>10</v>
      </c>
      <c r="C2" s="5">
        <v>550</v>
      </c>
      <c r="D2" s="6">
        <v>3.5</v>
      </c>
      <c r="E2" s="6">
        <v>0</v>
      </c>
      <c r="F2" s="6">
        <v>8.4</v>
      </c>
      <c r="G2" s="6">
        <v>12</v>
      </c>
      <c r="H2" s="6">
        <v>0</v>
      </c>
    </row>
    <row r="3" spans="2:8" x14ac:dyDescent="0.25">
      <c r="B3" s="4" t="s">
        <v>35</v>
      </c>
      <c r="C3" s="5">
        <v>70</v>
      </c>
      <c r="D3" s="6">
        <v>35</v>
      </c>
      <c r="E3" s="6">
        <v>3</v>
      </c>
      <c r="F3" s="6">
        <v>6.5</v>
      </c>
      <c r="G3" s="6">
        <v>41.5</v>
      </c>
      <c r="H3" s="6">
        <v>0</v>
      </c>
    </row>
    <row r="4" spans="2:8" ht="15.75" customHeight="1" x14ac:dyDescent="0.25">
      <c r="B4" s="4" t="s">
        <v>9</v>
      </c>
      <c r="C4" s="5">
        <v>50</v>
      </c>
      <c r="D4" s="6">
        <v>1</v>
      </c>
      <c r="E4" s="6">
        <v>55</v>
      </c>
      <c r="F4" s="6">
        <v>88</v>
      </c>
      <c r="G4" s="6">
        <v>92</v>
      </c>
      <c r="H4" s="6">
        <v>0</v>
      </c>
    </row>
    <row r="5" spans="2:8" ht="15.75" customHeight="1" x14ac:dyDescent="0.25">
      <c r="B5" s="4" t="s">
        <v>11</v>
      </c>
      <c r="C5" s="5">
        <v>0</v>
      </c>
      <c r="D5" s="6">
        <v>9</v>
      </c>
      <c r="E5" s="6">
        <v>56</v>
      </c>
      <c r="F5" s="6">
        <v>78</v>
      </c>
      <c r="G5" s="6">
        <v>87</v>
      </c>
      <c r="H5" s="6">
        <v>0</v>
      </c>
    </row>
    <row r="6" spans="2:8" x14ac:dyDescent="0.25">
      <c r="B6" s="4" t="s">
        <v>3</v>
      </c>
      <c r="C6" s="5">
        <v>65</v>
      </c>
      <c r="D6" s="6">
        <v>0</v>
      </c>
      <c r="E6" s="6">
        <v>99</v>
      </c>
      <c r="F6" s="6">
        <v>0</v>
      </c>
      <c r="G6" s="6">
        <v>99</v>
      </c>
      <c r="H6" s="6">
        <v>0</v>
      </c>
    </row>
    <row r="7" spans="2:8" x14ac:dyDescent="0.25">
      <c r="B7" s="4" t="s">
        <v>4</v>
      </c>
      <c r="C7" s="5">
        <v>10</v>
      </c>
      <c r="D7" s="6">
        <v>0</v>
      </c>
      <c r="E7" s="6">
        <v>50</v>
      </c>
      <c r="F7" s="6">
        <v>0</v>
      </c>
      <c r="G7" s="6">
        <v>99</v>
      </c>
      <c r="H7" s="6">
        <v>0</v>
      </c>
    </row>
    <row r="8" spans="2:8" x14ac:dyDescent="0.25">
      <c r="B8" s="4" t="s">
        <v>5</v>
      </c>
      <c r="C8" s="5">
        <v>15</v>
      </c>
      <c r="D8" s="6">
        <v>0</v>
      </c>
      <c r="E8" s="6">
        <v>130</v>
      </c>
      <c r="F8" s="6">
        <v>0</v>
      </c>
      <c r="G8" s="6">
        <v>99</v>
      </c>
      <c r="H8" s="6">
        <v>0</v>
      </c>
    </row>
    <row r="9" spans="2:8" x14ac:dyDescent="0.25">
      <c r="B9" s="4" t="s">
        <v>36</v>
      </c>
      <c r="C9" s="5">
        <v>130</v>
      </c>
      <c r="D9" s="6">
        <v>31</v>
      </c>
      <c r="E9" s="6">
        <v>55</v>
      </c>
      <c r="F9" s="6">
        <v>0</v>
      </c>
      <c r="G9" s="6">
        <v>90</v>
      </c>
      <c r="H9" s="6">
        <v>0</v>
      </c>
    </row>
    <row r="10" spans="2:8" x14ac:dyDescent="0.25">
      <c r="B10" s="4" t="s">
        <v>21</v>
      </c>
      <c r="C10" s="5">
        <v>0</v>
      </c>
      <c r="D10" s="6">
        <v>3.2</v>
      </c>
      <c r="E10" s="6">
        <v>78</v>
      </c>
      <c r="F10" s="6">
        <v>0</v>
      </c>
      <c r="G10" s="6">
        <v>92</v>
      </c>
      <c r="H10" s="6">
        <v>19</v>
      </c>
    </row>
    <row r="11" spans="2:8" x14ac:dyDescent="0.25">
      <c r="B11" s="4" t="s">
        <v>31</v>
      </c>
      <c r="C11" s="5">
        <v>0</v>
      </c>
      <c r="D11" s="6">
        <v>10</v>
      </c>
      <c r="E11" s="6">
        <v>0.7</v>
      </c>
      <c r="F11" s="6">
        <v>0</v>
      </c>
      <c r="G11" s="6">
        <v>24</v>
      </c>
      <c r="H11" s="6">
        <v>0</v>
      </c>
    </row>
    <row r="12" spans="2:8" x14ac:dyDescent="0.25">
      <c r="B12" s="4" t="s">
        <v>38</v>
      </c>
      <c r="C12" s="5">
        <v>5</v>
      </c>
      <c r="D12" s="6">
        <v>87.5</v>
      </c>
      <c r="E12" s="6">
        <v>3.5</v>
      </c>
      <c r="F12" s="6">
        <v>0</v>
      </c>
      <c r="G12" s="6">
        <v>92</v>
      </c>
      <c r="H12" s="6">
        <v>0</v>
      </c>
    </row>
    <row r="13" spans="2:8" x14ac:dyDescent="0.25">
      <c r="B13" s="4" t="s">
        <v>33</v>
      </c>
      <c r="C13" s="5">
        <v>1</v>
      </c>
      <c r="D13" s="6">
        <v>0</v>
      </c>
      <c r="E13" s="6">
        <v>0</v>
      </c>
      <c r="F13" s="6">
        <v>0</v>
      </c>
      <c r="G13" s="6">
        <v>0</v>
      </c>
      <c r="H13" s="6">
        <v>100</v>
      </c>
    </row>
    <row r="15" spans="2:8" ht="15.75" x14ac:dyDescent="0.25">
      <c r="B15" s="3" t="s">
        <v>20</v>
      </c>
      <c r="C15" s="3">
        <f>C2+C3+C4+C5+C6+C8+C7+C9+C10+C11+C12+C13</f>
        <v>896</v>
      </c>
    </row>
    <row r="20" spans="2:3" x14ac:dyDescent="0.25">
      <c r="B20" t="s">
        <v>13</v>
      </c>
      <c r="C20">
        <f>(C2*D2/100)+(C3*D3/100)+(C4*D4/100)+(C5*D5/100)+(C6*D6/100)+(C7*D7/110)+(C8*D8/100)+(C9*D9/100)+(C10*D10/100)+(C11*D11/100)+(C12*D12/100)</f>
        <v>88.924999999999997</v>
      </c>
    </row>
    <row r="21" spans="2:3" x14ac:dyDescent="0.25">
      <c r="B21" t="s">
        <v>14</v>
      </c>
      <c r="C21" s="1">
        <f>C20/C15*100</f>
        <v>9.924665178571427</v>
      </c>
    </row>
    <row r="23" spans="2:3" x14ac:dyDescent="0.25">
      <c r="B23" t="s">
        <v>15</v>
      </c>
      <c r="C23">
        <f>(C2*F2/100)+(C3*F3/100)+(C4*F4/110)+(C5*F5/100)+(C6*F6/110)+(C7*F7/110)+(C8*F8/110)+(C9*F9/100)+(C10*F10/100)</f>
        <v>90.75</v>
      </c>
    </row>
    <row r="24" spans="2:3" x14ac:dyDescent="0.25">
      <c r="B24" t="s">
        <v>30</v>
      </c>
      <c r="C24" s="1">
        <f>C23/C15*100</f>
        <v>10.128348214285714</v>
      </c>
    </row>
    <row r="26" spans="2:3" x14ac:dyDescent="0.25">
      <c r="B26" t="s">
        <v>19</v>
      </c>
      <c r="C26">
        <f>C20+C23</f>
        <v>179.67500000000001</v>
      </c>
    </row>
    <row r="27" spans="2:3" x14ac:dyDescent="0.25">
      <c r="B27" t="s">
        <v>29</v>
      </c>
      <c r="C27" s="1">
        <f>C26/C15*100</f>
        <v>20.053013392857146</v>
      </c>
    </row>
    <row r="29" spans="2:3" x14ac:dyDescent="0.25">
      <c r="B29" t="s">
        <v>16</v>
      </c>
      <c r="C29">
        <f>(C2*E2/100)+(C3*E3/100)+(C4*E4/100)+(C5*E5/100)+(C6*E6/100)+(C7*E7/100)+(C8*E8/100)+(C9*E9/100)+(C10*E10/100)+(C11*E11/100)</f>
        <v>189.95</v>
      </c>
    </row>
    <row r="30" spans="2:3" x14ac:dyDescent="0.25">
      <c r="B30" t="s">
        <v>28</v>
      </c>
      <c r="C30" s="1">
        <f>C29/C15*100</f>
        <v>21.199776785714285</v>
      </c>
    </row>
    <row r="31" spans="2:3" ht="15.75" customHeight="1" x14ac:dyDescent="0.25">
      <c r="B31" t="s">
        <v>27</v>
      </c>
      <c r="C31" s="1">
        <f>C30</f>
        <v>21.199776785714285</v>
      </c>
    </row>
    <row r="32" spans="2:3" ht="15.75" customHeight="1" x14ac:dyDescent="0.25"/>
    <row r="33" spans="2:3" x14ac:dyDescent="0.25">
      <c r="B33" t="s">
        <v>17</v>
      </c>
      <c r="C33">
        <f>C9*H9/100+(C10*H10/100)</f>
        <v>0</v>
      </c>
    </row>
    <row r="34" spans="2:3" x14ac:dyDescent="0.25">
      <c r="B34" t="s">
        <v>26</v>
      </c>
      <c r="C34" s="1">
        <f>C33/C15*100</f>
        <v>0</v>
      </c>
    </row>
    <row r="36" spans="2:3" x14ac:dyDescent="0.25">
      <c r="B36" t="s">
        <v>18</v>
      </c>
      <c r="C36">
        <f>(C2*G2/100)+(C3*G3/100)+(C4*G4/100)+(C5*G5/100)+(C6*G6/100)+(C7*G7/100)+(C8*G8/100)+(C9*G9/100)+(C10*G10/100)+(C11*G11/100)</f>
        <v>347.15</v>
      </c>
    </row>
    <row r="37" spans="2:3" x14ac:dyDescent="0.25">
      <c r="B37" t="s">
        <v>25</v>
      </c>
      <c r="C37" s="1">
        <f>C36/C15*100</f>
        <v>38.744419642857139</v>
      </c>
    </row>
    <row r="38" spans="2:3" x14ac:dyDescent="0.25">
      <c r="B38" t="s">
        <v>24</v>
      </c>
      <c r="C38" s="1">
        <f>C37</f>
        <v>38.744419642857139</v>
      </c>
    </row>
    <row r="40" spans="2:3" x14ac:dyDescent="0.25">
      <c r="B40" t="s">
        <v>22</v>
      </c>
      <c r="C40" s="2">
        <f>C13/C15*100</f>
        <v>0.11160714285714285</v>
      </c>
    </row>
    <row r="41" spans="2:3" x14ac:dyDescent="0.25">
      <c r="B41" t="s">
        <v>23</v>
      </c>
      <c r="C41" s="2">
        <f>C40</f>
        <v>0.11160714285714285</v>
      </c>
    </row>
  </sheetData>
  <conditionalFormatting sqref="C21">
    <cfRule type="cellIs" dxfId="47" priority="21" operator="lessThan">
      <formula>10</formula>
    </cfRule>
    <cfRule type="cellIs" dxfId="46" priority="24" operator="greaterThan">
      <formula>10</formula>
    </cfRule>
  </conditionalFormatting>
  <conditionalFormatting sqref="C24">
    <cfRule type="cellIs" dxfId="45" priority="22" operator="lessThan">
      <formula>10</formula>
    </cfRule>
    <cfRule type="cellIs" dxfId="44" priority="23" operator="greaterThan">
      <formula>10</formula>
    </cfRule>
  </conditionalFormatting>
  <conditionalFormatting sqref="C27">
    <cfRule type="cellIs" dxfId="43" priority="18" operator="lessThan">
      <formula>16</formula>
    </cfRule>
    <cfRule type="cellIs" dxfId="42" priority="19" operator="greaterThan">
      <formula>22</formula>
    </cfRule>
    <cfRule type="cellIs" dxfId="41" priority="20" operator="between">
      <formula>16</formula>
      <formula>22</formula>
    </cfRule>
  </conditionalFormatting>
  <conditionalFormatting sqref="C30">
    <cfRule type="cellIs" dxfId="40" priority="15" operator="lessThan">
      <formula>15</formula>
    </cfRule>
    <cfRule type="cellIs" dxfId="39" priority="16" operator="greaterThan">
      <formula>22</formula>
    </cfRule>
    <cfRule type="cellIs" dxfId="38" priority="17" operator="between">
      <formula>15</formula>
      <formula>55</formula>
    </cfRule>
  </conditionalFormatting>
  <conditionalFormatting sqref="C34">
    <cfRule type="cellIs" dxfId="37" priority="12" operator="between">
      <formula>2.5</formula>
      <formula>4</formula>
    </cfRule>
    <cfRule type="cellIs" dxfId="36" priority="13" operator="lessThan">
      <formula>2.5</formula>
    </cfRule>
    <cfRule type="cellIs" dxfId="35" priority="14" operator="greaterThan">
      <formula>4</formula>
    </cfRule>
  </conditionalFormatting>
  <conditionalFormatting sqref="C37">
    <cfRule type="cellIs" dxfId="34" priority="9" operator="between">
      <formula>37</formula>
      <formula>42</formula>
    </cfRule>
    <cfRule type="cellIs" dxfId="33" priority="10" operator="lessThan">
      <formula>37</formula>
    </cfRule>
    <cfRule type="cellIs" dxfId="32" priority="11" operator="greaterThan">
      <formula>42</formula>
    </cfRule>
  </conditionalFormatting>
  <conditionalFormatting sqref="C38">
    <cfRule type="cellIs" dxfId="31" priority="6" operator="between">
      <formula>31</formula>
      <formula>35</formula>
    </cfRule>
    <cfRule type="cellIs" dxfId="30" priority="7" operator="lessThan">
      <formula>31</formula>
    </cfRule>
    <cfRule type="cellIs" dxfId="29" priority="8" operator="greaterThan">
      <formula>35</formula>
    </cfRule>
  </conditionalFormatting>
  <conditionalFormatting sqref="C41">
    <cfRule type="cellIs" dxfId="28" priority="4" operator="lessThan">
      <formula>2</formula>
    </cfRule>
    <cfRule type="cellIs" dxfId="27" priority="5" operator="greaterThan">
      <formula>2</formula>
    </cfRule>
  </conditionalFormatting>
  <conditionalFormatting sqref="C31">
    <cfRule type="cellIs" dxfId="26" priority="1" operator="between">
      <formula>25</formula>
      <formula>33</formula>
    </cfRule>
    <cfRule type="cellIs" dxfId="25" priority="2" operator="lessThan">
      <formula>25</formula>
    </cfRule>
    <cfRule type="cellIs" dxfId="24" priority="3" operator="greaterThan">
      <formula>33</formula>
    </cfRule>
  </conditionalFormatting>
  <pageMargins left="0.25" right="0.25" top="0.75" bottom="0.75" header="0.3" footer="0.3"/>
  <pageSetup paperSize="9" scale="7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42"/>
  <sheetViews>
    <sheetView workbookViewId="0">
      <selection activeCell="F23" sqref="F23"/>
    </sheetView>
  </sheetViews>
  <sheetFormatPr baseColWidth="10" defaultRowHeight="15" x14ac:dyDescent="0.25"/>
  <cols>
    <col min="2" max="2" width="32.85546875" customWidth="1"/>
    <col min="3" max="3" width="13.28515625" customWidth="1"/>
    <col min="5" max="5" width="15.140625" customWidth="1"/>
    <col min="7" max="7" width="14.85546875" customWidth="1"/>
  </cols>
  <sheetData>
    <row r="2" spans="2:8" ht="58.5" customHeight="1" x14ac:dyDescent="0.25">
      <c r="B2" t="s">
        <v>0</v>
      </c>
      <c r="C2" t="s">
        <v>1</v>
      </c>
      <c r="D2" t="s">
        <v>2</v>
      </c>
      <c r="E2" t="s">
        <v>7</v>
      </c>
      <c r="F2" t="s">
        <v>8</v>
      </c>
      <c r="G2" t="s">
        <v>32</v>
      </c>
      <c r="H2" t="s">
        <v>12</v>
      </c>
    </row>
    <row r="3" spans="2:8" x14ac:dyDescent="0.25">
      <c r="B3" t="s">
        <v>10</v>
      </c>
      <c r="C3">
        <v>600</v>
      </c>
      <c r="D3">
        <v>3.5</v>
      </c>
      <c r="E3">
        <v>0</v>
      </c>
      <c r="F3">
        <v>8.4</v>
      </c>
      <c r="G3">
        <v>12</v>
      </c>
      <c r="H3">
        <v>0</v>
      </c>
    </row>
    <row r="4" spans="2:8" x14ac:dyDescent="0.25">
      <c r="B4" t="s">
        <v>35</v>
      </c>
      <c r="C4">
        <v>130</v>
      </c>
      <c r="D4">
        <v>35</v>
      </c>
      <c r="E4">
        <v>3</v>
      </c>
      <c r="F4">
        <v>6.5</v>
      </c>
      <c r="G4">
        <v>41.5</v>
      </c>
      <c r="H4">
        <v>0</v>
      </c>
    </row>
    <row r="5" spans="2:8" ht="15.75" customHeight="1" x14ac:dyDescent="0.25">
      <c r="B5" t="s">
        <v>37</v>
      </c>
      <c r="C5">
        <v>40</v>
      </c>
      <c r="D5">
        <v>1</v>
      </c>
      <c r="E5">
        <v>55</v>
      </c>
      <c r="F5">
        <v>88</v>
      </c>
      <c r="G5">
        <v>92</v>
      </c>
      <c r="H5">
        <v>0</v>
      </c>
    </row>
    <row r="6" spans="2:8" ht="15.75" customHeight="1" x14ac:dyDescent="0.25">
      <c r="B6" t="s">
        <v>11</v>
      </c>
      <c r="C6">
        <v>0</v>
      </c>
      <c r="D6">
        <v>9</v>
      </c>
      <c r="E6">
        <v>56</v>
      </c>
      <c r="F6">
        <v>78</v>
      </c>
      <c r="G6">
        <v>87</v>
      </c>
      <c r="H6">
        <v>0</v>
      </c>
    </row>
    <row r="7" spans="2:8" x14ac:dyDescent="0.25">
      <c r="B7" t="s">
        <v>3</v>
      </c>
      <c r="C7">
        <v>70</v>
      </c>
      <c r="D7">
        <v>0</v>
      </c>
      <c r="E7">
        <v>99</v>
      </c>
      <c r="F7">
        <v>0</v>
      </c>
      <c r="G7">
        <v>99</v>
      </c>
      <c r="H7">
        <v>0</v>
      </c>
    </row>
    <row r="8" spans="2:8" x14ac:dyDescent="0.25">
      <c r="B8" t="s">
        <v>4</v>
      </c>
      <c r="C8">
        <v>15</v>
      </c>
      <c r="D8">
        <v>0</v>
      </c>
      <c r="E8">
        <v>50</v>
      </c>
      <c r="F8">
        <v>0</v>
      </c>
      <c r="G8">
        <v>99</v>
      </c>
      <c r="H8">
        <v>0</v>
      </c>
    </row>
    <row r="9" spans="2:8" x14ac:dyDescent="0.25">
      <c r="B9" t="s">
        <v>5</v>
      </c>
      <c r="C9">
        <v>10</v>
      </c>
      <c r="D9">
        <v>0</v>
      </c>
      <c r="E9">
        <v>130</v>
      </c>
      <c r="F9">
        <v>0</v>
      </c>
      <c r="G9">
        <v>99</v>
      </c>
      <c r="H9">
        <v>0</v>
      </c>
    </row>
    <row r="10" spans="2:8" x14ac:dyDescent="0.25">
      <c r="B10" t="s">
        <v>6</v>
      </c>
      <c r="C10">
        <v>120</v>
      </c>
      <c r="D10">
        <v>30</v>
      </c>
      <c r="E10">
        <v>56</v>
      </c>
      <c r="F10">
        <v>0</v>
      </c>
      <c r="G10">
        <v>99</v>
      </c>
      <c r="H10">
        <v>14</v>
      </c>
    </row>
    <row r="11" spans="2:8" x14ac:dyDescent="0.25">
      <c r="B11" t="s">
        <v>21</v>
      </c>
      <c r="C11">
        <v>50</v>
      </c>
      <c r="D11">
        <v>3.2</v>
      </c>
      <c r="E11">
        <v>78</v>
      </c>
      <c r="F11">
        <v>0</v>
      </c>
      <c r="G11">
        <v>92</v>
      </c>
      <c r="H11">
        <v>19</v>
      </c>
    </row>
    <row r="12" spans="2:8" x14ac:dyDescent="0.25">
      <c r="B12" t="s">
        <v>31</v>
      </c>
      <c r="C12">
        <v>0</v>
      </c>
      <c r="D12">
        <v>10</v>
      </c>
      <c r="E12">
        <v>0.7</v>
      </c>
      <c r="F12">
        <v>0</v>
      </c>
      <c r="G12">
        <v>24</v>
      </c>
      <c r="H12">
        <v>0</v>
      </c>
    </row>
    <row r="13" spans="2:8" x14ac:dyDescent="0.25">
      <c r="B13" t="s">
        <v>34</v>
      </c>
      <c r="C13">
        <v>0</v>
      </c>
      <c r="D13">
        <v>87.5</v>
      </c>
      <c r="E13">
        <v>3.5</v>
      </c>
      <c r="F13">
        <v>0</v>
      </c>
      <c r="G13">
        <v>92</v>
      </c>
      <c r="H13">
        <v>0</v>
      </c>
    </row>
    <row r="14" spans="2:8" x14ac:dyDescent="0.25">
      <c r="B14" t="s">
        <v>33</v>
      </c>
      <c r="C14">
        <v>1</v>
      </c>
      <c r="D14">
        <v>0</v>
      </c>
      <c r="E14">
        <v>0</v>
      </c>
      <c r="F14">
        <v>0</v>
      </c>
      <c r="G14">
        <v>0</v>
      </c>
      <c r="H14">
        <v>0</v>
      </c>
    </row>
    <row r="16" spans="2:8" x14ac:dyDescent="0.25">
      <c r="B16" t="s">
        <v>20</v>
      </c>
      <c r="C16">
        <f>C3+C4+C5+C6+C7+C9+C8+C10+C11+C12+C13+C14</f>
        <v>1036</v>
      </c>
    </row>
    <row r="21" spans="2:3" x14ac:dyDescent="0.25">
      <c r="B21" t="s">
        <v>13</v>
      </c>
      <c r="C21">
        <f>(C3*D3/100)+(C4*D4/100)+(C5*D5/100)+(C6*D6/100)+(C7*D7/100)+(C8*D8/110)+(C9*D9/100)+(C10*D10/100)+(C11*D11/100)+(C12*D12/100)</f>
        <v>104.5</v>
      </c>
    </row>
    <row r="22" spans="2:3" x14ac:dyDescent="0.25">
      <c r="B22" t="s">
        <v>14</v>
      </c>
      <c r="C22" s="1">
        <f>C21/C16*100</f>
        <v>10.086872586872587</v>
      </c>
    </row>
    <row r="24" spans="2:3" x14ac:dyDescent="0.25">
      <c r="B24" t="s">
        <v>15</v>
      </c>
      <c r="C24">
        <f>(C3*F3/100)+(C4*F4/100)+(C5*F5/110)+(C6*F6/100)+(C7*F7/110)+(C8*F8/110)+(C9*F9/110)+(C10*F10/100)+(C11*F11/100)</f>
        <v>90.85</v>
      </c>
    </row>
    <row r="25" spans="2:3" x14ac:dyDescent="0.25">
      <c r="B25" t="s">
        <v>30</v>
      </c>
      <c r="C25" s="1">
        <f>C24/C16*100</f>
        <v>8.769305019305019</v>
      </c>
    </row>
    <row r="27" spans="2:3" x14ac:dyDescent="0.25">
      <c r="B27" t="s">
        <v>19</v>
      </c>
      <c r="C27">
        <f>C21+C24</f>
        <v>195.35</v>
      </c>
    </row>
    <row r="28" spans="2:3" x14ac:dyDescent="0.25">
      <c r="B28" t="s">
        <v>29</v>
      </c>
      <c r="C28" s="1">
        <f>C27/C16*100</f>
        <v>18.856177606177603</v>
      </c>
    </row>
    <row r="30" spans="2:3" x14ac:dyDescent="0.25">
      <c r="B30" t="s">
        <v>16</v>
      </c>
      <c r="C30">
        <f>(C3*E3/100)+(C4*E4/100)+(C5*E5/100)+(C6*E6/100)+(C7*E7/100)+(C8*E8/100)+(C9*E9/100)+(C10*E10/100)+(C11*E11/100)+(C12*E12/100)</f>
        <v>221.89999999999998</v>
      </c>
    </row>
    <row r="31" spans="2:3" x14ac:dyDescent="0.25">
      <c r="B31" t="s">
        <v>28</v>
      </c>
      <c r="C31" s="1">
        <f>C30/C16*100</f>
        <v>21.418918918918916</v>
      </c>
    </row>
    <row r="32" spans="2:3" ht="15.75" customHeight="1" x14ac:dyDescent="0.25">
      <c r="B32" t="s">
        <v>27</v>
      </c>
      <c r="C32" s="1">
        <f>C31</f>
        <v>21.418918918918916</v>
      </c>
    </row>
    <row r="33" spans="2:3" ht="15.75" customHeight="1" x14ac:dyDescent="0.25"/>
    <row r="34" spans="2:3" x14ac:dyDescent="0.25">
      <c r="B34" t="s">
        <v>17</v>
      </c>
      <c r="C34">
        <f>C10*H10/100+(C11*H11/100)</f>
        <v>26.3</v>
      </c>
    </row>
    <row r="35" spans="2:3" x14ac:dyDescent="0.25">
      <c r="B35" t="s">
        <v>26</v>
      </c>
      <c r="C35" s="1">
        <f>C34/C16*100</f>
        <v>2.5386100386100385</v>
      </c>
    </row>
    <row r="37" spans="2:3" x14ac:dyDescent="0.25">
      <c r="B37" t="s">
        <v>18</v>
      </c>
      <c r="C37">
        <f>(C3*G3/100)+(C4*G4/100)+(C5*G5/100)+(C6*G6/100)+(C7*G7/100)+(C8*G8/100)+(C9*G9/100)+(C10*G10/100)+(C11*G11/100)+(C12*G12/100)</f>
        <v>421.6</v>
      </c>
    </row>
    <row r="38" spans="2:3" x14ac:dyDescent="0.25">
      <c r="B38" t="s">
        <v>25</v>
      </c>
      <c r="C38" s="1">
        <f>C37/C16*100</f>
        <v>40.6949806949807</v>
      </c>
    </row>
    <row r="39" spans="2:3" x14ac:dyDescent="0.25">
      <c r="B39" t="s">
        <v>24</v>
      </c>
      <c r="C39" s="1">
        <f>C38</f>
        <v>40.6949806949807</v>
      </c>
    </row>
    <row r="41" spans="2:3" x14ac:dyDescent="0.25">
      <c r="B41" t="s">
        <v>22</v>
      </c>
      <c r="C41" s="2">
        <f>C14/C16*100</f>
        <v>9.6525096525096526E-2</v>
      </c>
    </row>
    <row r="42" spans="2:3" x14ac:dyDescent="0.25">
      <c r="B42" t="s">
        <v>23</v>
      </c>
      <c r="C42" s="2">
        <f>C41</f>
        <v>9.6525096525096526E-2</v>
      </c>
    </row>
  </sheetData>
  <conditionalFormatting sqref="C22">
    <cfRule type="cellIs" dxfId="23" priority="28" operator="lessThan">
      <formula>10</formula>
    </cfRule>
    <cfRule type="cellIs" dxfId="22" priority="31" operator="greaterThan">
      <formula>10</formula>
    </cfRule>
  </conditionalFormatting>
  <conditionalFormatting sqref="C25">
    <cfRule type="cellIs" dxfId="21" priority="29" operator="lessThan">
      <formula>10</formula>
    </cfRule>
    <cfRule type="cellIs" dxfId="20" priority="30" operator="greaterThan">
      <formula>10</formula>
    </cfRule>
  </conditionalFormatting>
  <conditionalFormatting sqref="C28">
    <cfRule type="cellIs" dxfId="19" priority="25" operator="lessThan">
      <formula>16</formula>
    </cfRule>
    <cfRule type="cellIs" dxfId="18" priority="26" operator="greaterThan">
      <formula>22</formula>
    </cfRule>
    <cfRule type="cellIs" dxfId="17" priority="27" operator="between">
      <formula>16</formula>
      <formula>22</formula>
    </cfRule>
  </conditionalFormatting>
  <conditionalFormatting sqref="C31">
    <cfRule type="cellIs" dxfId="16" priority="22" operator="lessThan">
      <formula>15</formula>
    </cfRule>
    <cfRule type="cellIs" dxfId="15" priority="23" operator="greaterThan">
      <formula>22</formula>
    </cfRule>
    <cfRule type="cellIs" dxfId="14" priority="24" operator="between">
      <formula>15</formula>
      <formula>55</formula>
    </cfRule>
  </conditionalFormatting>
  <conditionalFormatting sqref="C35">
    <cfRule type="cellIs" dxfId="13" priority="12" operator="between">
      <formula>2.5</formula>
      <formula>4</formula>
    </cfRule>
    <cfRule type="cellIs" dxfId="12" priority="14" operator="lessThan">
      <formula>2.5</formula>
    </cfRule>
    <cfRule type="cellIs" dxfId="11" priority="15" operator="greaterThan">
      <formula>4</formula>
    </cfRule>
  </conditionalFormatting>
  <conditionalFormatting sqref="C38">
    <cfRule type="cellIs" dxfId="10" priority="9" operator="between">
      <formula>37</formula>
      <formula>42</formula>
    </cfRule>
    <cfRule type="cellIs" dxfId="9" priority="10" operator="lessThan">
      <formula>37</formula>
    </cfRule>
    <cfRule type="cellIs" dxfId="8" priority="11" operator="greaterThan">
      <formula>42</formula>
    </cfRule>
  </conditionalFormatting>
  <conditionalFormatting sqref="C39">
    <cfRule type="cellIs" dxfId="7" priority="6" operator="between">
      <formula>31</formula>
      <formula>35</formula>
    </cfRule>
    <cfRule type="cellIs" dxfId="6" priority="7" operator="lessThan">
      <formula>31</formula>
    </cfRule>
    <cfRule type="cellIs" dxfId="5" priority="8" operator="greaterThan">
      <formula>35</formula>
    </cfRule>
  </conditionalFormatting>
  <conditionalFormatting sqref="C42">
    <cfRule type="cellIs" dxfId="4" priority="4" operator="lessThan">
      <formula>2</formula>
    </cfRule>
    <cfRule type="cellIs" dxfId="3" priority="5" operator="greaterThan">
      <formula>2</formula>
    </cfRule>
  </conditionalFormatting>
  <conditionalFormatting sqref="C32">
    <cfRule type="cellIs" dxfId="2" priority="1" operator="between">
      <formula>25</formula>
      <formula>33</formula>
    </cfRule>
    <cfRule type="cellIs" dxfId="1" priority="2" operator="lessThan">
      <formula>25</formula>
    </cfRule>
    <cfRule type="cellIs" dxfId="0" priority="3" operator="greaterThan">
      <formula>33</formula>
    </cfRule>
  </conditionalFormatting>
  <pageMargins left="0.25" right="0.25" top="0.75" bottom="0.75" header="0.3" footer="0.3"/>
  <pageSetup paperSize="9" scale="7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Noisette</vt:lpstr>
      <vt:lpstr>Chocolat</vt:lpstr>
      <vt:lpstr>Chocolat!Zone_d_impression</vt:lpstr>
      <vt:lpstr>Noisette!Zone_d_impression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Melly</dc:creator>
  <cp:lastModifiedBy>Thibault Melly</cp:lastModifiedBy>
  <cp:lastPrinted>2014-05-17T16:28:22Z</cp:lastPrinted>
  <dcterms:created xsi:type="dcterms:W3CDTF">2014-02-01T17:02:48Z</dcterms:created>
  <dcterms:modified xsi:type="dcterms:W3CDTF">2014-05-17T16:31:39Z</dcterms:modified>
</cp:coreProperties>
</file>